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U\Desktop\"/>
    </mc:Choice>
  </mc:AlternateContent>
  <bookViews>
    <workbookView xWindow="0" yWindow="345" windowWidth="22755" windowHeight="10005"/>
  </bookViews>
  <sheets>
    <sheet name="แผนครุภัณฑ์63-67" sheetId="2" r:id="rId1"/>
    <sheet name="แผนสิ่งก่อสร้าง63-67" sheetId="3" r:id="rId2"/>
  </sheets>
  <calcPr calcId="152511"/>
</workbook>
</file>

<file path=xl/calcChain.xml><?xml version="1.0" encoding="utf-8"?>
<calcChain xmlns="http://schemas.openxmlformats.org/spreadsheetml/2006/main">
  <c r="M6" i="3" l="1"/>
  <c r="H6" i="3"/>
  <c r="I12" i="2"/>
  <c r="I6" i="2" s="1"/>
  <c r="D9" i="2"/>
  <c r="AR6" i="2"/>
  <c r="AQ6" i="2"/>
  <c r="AP6" i="2"/>
  <c r="AO6" i="2"/>
  <c r="AJ6" i="2"/>
  <c r="AI6" i="2"/>
  <c r="AH6" i="2"/>
  <c r="AG6" i="2"/>
  <c r="AB6" i="2"/>
  <c r="AA6" i="2"/>
  <c r="Z6" i="2"/>
  <c r="Y6" i="2"/>
  <c r="T6" i="2"/>
  <c r="S6" i="2"/>
  <c r="R6" i="2"/>
  <c r="Q6" i="2"/>
  <c r="J6" i="2"/>
  <c r="K6" i="2"/>
  <c r="L6" i="2"/>
  <c r="I7" i="2"/>
  <c r="AR12" i="2" l="1"/>
  <c r="AQ12" i="2"/>
  <c r="AP12" i="2"/>
  <c r="AO12" i="2"/>
  <c r="AJ12" i="2"/>
  <c r="AI12" i="2"/>
  <c r="AH12" i="2"/>
  <c r="AG12" i="2"/>
  <c r="AB12" i="2"/>
  <c r="AA12" i="2"/>
  <c r="Z12" i="2"/>
  <c r="Y12" i="2"/>
  <c r="AR8" i="2"/>
  <c r="AQ8" i="2"/>
  <c r="AQ7" i="2" s="1"/>
  <c r="AP8" i="2"/>
  <c r="AP7" i="2" s="1"/>
  <c r="AO8" i="2"/>
  <c r="AO7" i="2" s="1"/>
  <c r="AR7" i="2"/>
  <c r="AJ8" i="2"/>
  <c r="AJ7" i="2" s="1"/>
  <c r="AI8" i="2"/>
  <c r="AH8" i="2"/>
  <c r="AH7" i="2" s="1"/>
  <c r="AG8" i="2"/>
  <c r="AI7" i="2"/>
  <c r="AG7" i="2"/>
  <c r="AB8" i="2"/>
  <c r="AA8" i="2"/>
  <c r="Z8" i="2"/>
  <c r="Y8" i="2"/>
  <c r="Y7" i="2" s="1"/>
  <c r="AB7" i="2"/>
  <c r="AA7" i="2"/>
  <c r="Z7" i="2"/>
  <c r="Q14" i="2"/>
  <c r="T14" i="2" s="1"/>
  <c r="T12" i="2" s="1"/>
  <c r="L14" i="2"/>
  <c r="I14" i="2"/>
  <c r="I13" i="2"/>
  <c r="D14" i="2"/>
  <c r="D13" i="2"/>
  <c r="I6" i="3"/>
  <c r="J6" i="3"/>
  <c r="K6" i="3"/>
  <c r="L6" i="3"/>
  <c r="I10" i="2"/>
  <c r="K10" i="2" s="1"/>
  <c r="K8" i="2" s="1"/>
  <c r="K7" i="2" s="1"/>
  <c r="D10" i="2"/>
  <c r="S12" i="2"/>
  <c r="R12" i="2"/>
  <c r="T8" i="2"/>
  <c r="R8" i="2"/>
  <c r="R7" i="2" s="1"/>
  <c r="Q8" i="2"/>
  <c r="Q7" i="2" s="1"/>
  <c r="T7" i="2"/>
  <c r="L8" i="2"/>
  <c r="L7" i="2" s="1"/>
  <c r="J8" i="2"/>
  <c r="J7" i="2" s="1"/>
  <c r="I8" i="2"/>
  <c r="J12" i="2"/>
  <c r="K12" i="2"/>
  <c r="Q9" i="2"/>
  <c r="S9" i="2" s="1"/>
  <c r="S8" i="2" s="1"/>
  <c r="S7" i="2" s="1"/>
  <c r="I9" i="2"/>
  <c r="K9" i="2" s="1"/>
  <c r="M7" i="3"/>
  <c r="M8" i="3"/>
  <c r="Q12" i="2" l="1"/>
  <c r="L13" i="2"/>
  <c r="L12" i="2" s="1"/>
</calcChain>
</file>

<file path=xl/sharedStrings.xml><?xml version="1.0" encoding="utf-8"?>
<sst xmlns="http://schemas.openxmlformats.org/spreadsheetml/2006/main" count="110" uniqueCount="52">
  <si>
    <t>หมายเหตุ</t>
  </si>
  <si>
    <t>ทดแทน</t>
  </si>
  <si>
    <t>จำนวน</t>
  </si>
  <si>
    <t>หน่วยนับ</t>
  </si>
  <si>
    <t>รวมทั้งสิ้น</t>
  </si>
  <si>
    <t>เครื่อง</t>
  </si>
  <si>
    <t>เพิ่มประสิทธิภาพ</t>
  </si>
  <si>
    <t>ประกอบอาคาร</t>
  </si>
  <si>
    <t>จำนวนที่มีอยู่ปัจจุบัน</t>
  </si>
  <si>
    <t>รายการครุภัณฑ์</t>
  </si>
  <si>
    <t>ครุภัณฑ์การศึกษา</t>
  </si>
  <si>
    <t>ครุภัณฑ์</t>
  </si>
  <si>
    <t>ครุภัณฑ์การแพทย์</t>
  </si>
  <si>
    <t>งบลงทุนที่ขอรับการจัดสรรปีงบประมาณ 2567</t>
  </si>
  <si>
    <t>งบลงทุนที่ขอรับการจัดสรรปีงบประมาณ 2566</t>
  </si>
  <si>
    <t>งบลงทุนที่ขอรับการจัดสรรปีงบประมาณ 2565</t>
  </si>
  <si>
    <t>งบลงทุนที่ขอรับการจัดสรรปีงบประมาณ 2564</t>
  </si>
  <si>
    <t>ราคาต่อหน่วย</t>
  </si>
  <si>
    <t>ราคารวม</t>
  </si>
  <si>
    <t>วัตถุประสงค์/สถานภาพ</t>
  </si>
  <si>
    <t xml:space="preserve">เหตุผลความจำเป็น </t>
  </si>
  <si>
    <t>งบลงทุนที่ขอรับการจัดสรรปีงบประมาณ 2563</t>
  </si>
  <si>
    <t>ลำดับความ
สำคัญ</t>
  </si>
  <si>
    <t>รายการ</t>
  </si>
  <si>
    <t>ปีงบประมาณที่จะเสนอขอ</t>
  </si>
  <si>
    <t>คำอธิบาย/เหตุผลความจำ
เป็นความพร้อม/ประโยชน์
ที่จะได้รับ</t>
  </si>
  <si>
    <t>ปรับปรุง</t>
  </si>
  <si>
    <t>ปีเดียว</t>
  </si>
  <si>
    <t>ก่อสร้างอาคารใหม่</t>
  </si>
  <si>
    <t>ผูกพัน</t>
  </si>
  <si>
    <t>งาน</t>
  </si>
  <si>
    <t>P</t>
  </si>
  <si>
    <t>หน่วย: ล้านบาท (ทศนิยม 4 ตำแหน่ง)</t>
  </si>
  <si>
    <t>ส่วนงาน : ......................................................</t>
  </si>
  <si>
    <r>
      <t xml:space="preserve"> - กรณีครุภัณฑ์ทดแทนของเดิมให้ระบุ หมายเลขครุภัณฑ์เดิม พร้อมอายุการใช้งาน </t>
    </r>
    <r>
      <rPr>
        <b/>
        <u/>
        <sz val="16"/>
        <rFont val="TH SarabunPSK"/>
        <family val="2"/>
      </rPr>
      <t>ในช่องเหตุผลความจำเป็น</t>
    </r>
  </si>
  <si>
    <t>1. เครื่องคอมพิวเตอร์ สำหรับงานประมวลผล แบบที่ 1</t>
  </si>
  <si>
    <t>หน่วย: บาท</t>
  </si>
  <si>
    <t xml:space="preserve">ทดแทนครุภัณฑ์หมายเลข 1. 7440-001-1008 /8พ.ค.56 
2. 7440-001-1009/8พ.ค.56  
3. 7440-001-1010 /8พ.ค.56 </t>
  </si>
  <si>
    <t>ทดแทนครุภัณฑ์หมายเลข 1. 7440-001-1011 /8พ.ค.57
2. 7440-001-1012/8พ.ค.57</t>
  </si>
  <si>
    <t>กรอบความต้องการรวม 5 ปีงบประมาณ</t>
  </si>
  <si>
    <t>2. เครื่องปรับอากาศ ขนาด 30,000 บีทียู</t>
  </si>
  <si>
    <t>ทดแทนครุภัณฑ์หมายเลข 1. 4210001576/26ส.ค.42
2. 4210001577/26ส.ค.42</t>
  </si>
  <si>
    <t>วงเงินที่จะเสนอของบประมาณ
ทั้งหมด</t>
  </si>
  <si>
    <t>ก่อสร้างอาคารเรียนและปฏิบัติการ ประสานมิตร</t>
  </si>
  <si>
    <t>จำนวนนิสิตเพิ่มขึ้น อาคารเรียนไม่เพียงพอ</t>
  </si>
  <si>
    <t>ปรับปรุงห้องน้ำ</t>
  </si>
  <si>
    <t>ห้องน้ำมีสภาพชำรุดทรุดโทรม มีอายุการใช้งานมากกว่า 10 ปี</t>
  </si>
  <si>
    <t>1. ชุดติดตามการทำงานของหัวใจและสัญญาณชีพ</t>
  </si>
  <si>
    <t>2. ชุดเครื่องกระตุกหัวใจด้วยไฟฟ้าแบบ 2 เฟส</t>
  </si>
  <si>
    <t>ชุด</t>
  </si>
  <si>
    <t>แผนความต้องการที่ดินสิ่งก่อสร้าง  และรายการปรับปรุงซ่อมแซมสิ่งก่อสร้าง ระยะ 5 ปี (ปีงบประมาณ พ.ศ. 2563-2567)</t>
  </si>
  <si>
    <t>แผนความต้องการรายการครุภัณฑ์ระยะ 5 ปี (ปีงบประมาณ พ.ศ. 2563-2567)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</si>
</sst>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7" formatCode="_-* #,##0.00_-;\-* #,##0.00_-;_-* &quot;-&quot;??_-;_-@_-"/>
    <numFmt numFmtId="188" formatCode="_-* #,##0.0000_-;\-* #,##0.0000_-;_-* &quot;-&quot;??_-;_-@_-"/>
    <numFmt numFmtId="189" formatCode="_-* #,##0_-;\-* #,##0_-;_-* &quot;-&quot;??_-;_-@_-"/>
  </numFmts>
  <fonts count="1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sz val="18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0"/>
      <name val="TH SarabunPSK"/>
      <family val="2"/>
    </font>
    <font>
      <sz val="12"/>
      <color theme="1"/>
      <name val="Wingdings 2"/>
      <family val="1"/>
      <charset val="2"/>
    </font>
    <font>
      <b/>
      <u/>
      <sz val="16"/>
      <name val="TH SarabunPSK"/>
      <family val="2"/>
    </font>
    <font>
      <sz val="14"/>
      <color theme="1"/>
      <name val="Wingdings 2"/>
      <family val="1"/>
      <charset val="2"/>
    </font>
    <font>
      <b/>
      <sz val="12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140">
    <xf numFmtId="0" fontId="0" fillId="0" borderId="0" xfId="0"/>
    <xf numFmtId="0" fontId="3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5" fillId="0" borderId="0" xfId="0" applyFont="1"/>
    <xf numFmtId="0" fontId="4" fillId="0" borderId="0" xfId="0" applyFont="1"/>
    <xf numFmtId="0" fontId="6" fillId="0" borderId="0" xfId="0" applyFont="1"/>
    <xf numFmtId="0" fontId="7" fillId="0" borderId="7" xfId="0" applyFont="1" applyBorder="1" applyAlignment="1">
      <alignment vertical="center"/>
    </xf>
    <xf numFmtId="0" fontId="7" fillId="0" borderId="7" xfId="0" applyFont="1" applyBorder="1"/>
    <xf numFmtId="0" fontId="7" fillId="0" borderId="0" xfId="0" applyFont="1"/>
    <xf numFmtId="0" fontId="8" fillId="0" borderId="0" xfId="0" applyFont="1"/>
    <xf numFmtId="0" fontId="8" fillId="0" borderId="14" xfId="0" applyFont="1" applyBorder="1"/>
    <xf numFmtId="0" fontId="8" fillId="0" borderId="17" xfId="0" applyFont="1" applyBorder="1"/>
    <xf numFmtId="0" fontId="8" fillId="0" borderId="13" xfId="0" applyFont="1" applyBorder="1"/>
    <xf numFmtId="0" fontId="8" fillId="0" borderId="15" xfId="0" applyFont="1" applyBorder="1"/>
    <xf numFmtId="0" fontId="9" fillId="0" borderId="0" xfId="0" applyFont="1"/>
    <xf numFmtId="0" fontId="10" fillId="0" borderId="0" xfId="0" applyFont="1" applyAlignment="1">
      <alignment horizontal="left" vertical="top"/>
    </xf>
    <xf numFmtId="0" fontId="11" fillId="0" borderId="0" xfId="0" applyFont="1"/>
    <xf numFmtId="0" fontId="12" fillId="0" borderId="0" xfId="0" applyFont="1"/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/>
    <xf numFmtId="0" fontId="7" fillId="2" borderId="18" xfId="0" applyFont="1" applyFill="1" applyBorder="1" applyAlignment="1">
      <alignment vertical="center"/>
    </xf>
    <xf numFmtId="0" fontId="7" fillId="2" borderId="18" xfId="0" applyFont="1" applyFill="1" applyBorder="1"/>
    <xf numFmtId="0" fontId="9" fillId="0" borderId="15" xfId="0" applyFont="1" applyBorder="1" applyAlignment="1">
      <alignment horizontal="center"/>
    </xf>
    <xf numFmtId="0" fontId="9" fillId="0" borderId="15" xfId="0" applyFont="1" applyBorder="1"/>
    <xf numFmtId="0" fontId="13" fillId="0" borderId="15" xfId="0" applyFont="1" applyBorder="1" applyAlignment="1">
      <alignment horizontal="center"/>
    </xf>
    <xf numFmtId="188" fontId="9" fillId="0" borderId="15" xfId="1" applyNumberFormat="1" applyFont="1" applyBorder="1"/>
    <xf numFmtId="0" fontId="11" fillId="0" borderId="0" xfId="0" applyFont="1" applyFill="1" applyBorder="1"/>
    <xf numFmtId="0" fontId="7" fillId="2" borderId="18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89" fontId="2" fillId="0" borderId="0" xfId="1" applyNumberFormat="1" applyFont="1" applyAlignment="1"/>
    <xf numFmtId="189" fontId="7" fillId="2" borderId="18" xfId="1" applyNumberFormat="1" applyFont="1" applyFill="1" applyBorder="1"/>
    <xf numFmtId="189" fontId="7" fillId="0" borderId="11" xfId="1" applyNumberFormat="1" applyFont="1" applyBorder="1"/>
    <xf numFmtId="189" fontId="7" fillId="0" borderId="7" xfId="1" applyNumberFormat="1" applyFont="1" applyBorder="1"/>
    <xf numFmtId="189" fontId="8" fillId="0" borderId="14" xfId="1" applyNumberFormat="1" applyFont="1" applyBorder="1"/>
    <xf numFmtId="189" fontId="8" fillId="0" borderId="17" xfId="1" applyNumberFormat="1" applyFont="1" applyBorder="1"/>
    <xf numFmtId="189" fontId="8" fillId="0" borderId="13" xfId="1" applyNumberFormat="1" applyFont="1" applyBorder="1"/>
    <xf numFmtId="189" fontId="8" fillId="0" borderId="15" xfId="1" applyNumberFormat="1" applyFont="1" applyBorder="1"/>
    <xf numFmtId="189" fontId="3" fillId="0" borderId="0" xfId="1" applyNumberFormat="1" applyFont="1"/>
    <xf numFmtId="189" fontId="6" fillId="0" borderId="0" xfId="1" applyNumberFormat="1" applyFont="1"/>
    <xf numFmtId="188" fontId="8" fillId="0" borderId="14" xfId="1" applyNumberFormat="1" applyFont="1" applyBorder="1"/>
    <xf numFmtId="0" fontId="9" fillId="0" borderId="0" xfId="0" applyFont="1" applyAlignment="1">
      <alignment horizontal="right"/>
    </xf>
    <xf numFmtId="0" fontId="8" fillId="0" borderId="16" xfId="0" applyFont="1" applyBorder="1" applyAlignment="1">
      <alignment vertical="top"/>
    </xf>
    <xf numFmtId="0" fontId="8" fillId="0" borderId="16" xfId="0" applyFont="1" applyBorder="1" applyAlignment="1">
      <alignment horizontal="center" vertical="top"/>
    </xf>
    <xf numFmtId="189" fontId="8" fillId="0" borderId="16" xfId="1" applyNumberFormat="1" applyFont="1" applyBorder="1" applyAlignment="1">
      <alignment vertical="top"/>
    </xf>
    <xf numFmtId="189" fontId="8" fillId="0" borderId="16" xfId="0" applyNumberFormat="1" applyFont="1" applyBorder="1" applyAlignment="1">
      <alignment vertical="top"/>
    </xf>
    <xf numFmtId="0" fontId="9" fillId="0" borderId="16" xfId="0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5" fillId="0" borderId="16" xfId="0" applyFont="1" applyBorder="1" applyAlignment="1">
      <alignment vertical="top" wrapText="1"/>
    </xf>
    <xf numFmtId="189" fontId="8" fillId="0" borderId="14" xfId="0" applyNumberFormat="1" applyFont="1" applyBorder="1"/>
    <xf numFmtId="0" fontId="8" fillId="0" borderId="14" xfId="0" applyFont="1" applyBorder="1" applyAlignment="1">
      <alignment vertical="top"/>
    </xf>
    <xf numFmtId="0" fontId="8" fillId="0" borderId="14" xfId="0" applyFont="1" applyBorder="1" applyAlignment="1">
      <alignment horizontal="center" vertical="top"/>
    </xf>
    <xf numFmtId="189" fontId="8" fillId="0" borderId="14" xfId="1" applyNumberFormat="1" applyFont="1" applyBorder="1" applyAlignment="1">
      <alignment vertical="top"/>
    </xf>
    <xf numFmtId="189" fontId="8" fillId="0" borderId="14" xfId="0" applyNumberFormat="1" applyFont="1" applyBorder="1" applyAlignment="1">
      <alignment vertical="top"/>
    </xf>
    <xf numFmtId="0" fontId="15" fillId="0" borderId="14" xfId="0" applyFont="1" applyBorder="1" applyAlignment="1">
      <alignment horizontal="center"/>
    </xf>
    <xf numFmtId="0" fontId="16" fillId="2" borderId="7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vertical="center" wrapText="1"/>
    </xf>
    <xf numFmtId="188" fontId="16" fillId="2" borderId="18" xfId="0" applyNumberFormat="1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top"/>
    </xf>
    <xf numFmtId="188" fontId="8" fillId="0" borderId="16" xfId="1" applyNumberFormat="1" applyFont="1" applyBorder="1" applyAlignment="1">
      <alignment vertical="top"/>
    </xf>
    <xf numFmtId="0" fontId="8" fillId="0" borderId="16" xfId="0" applyFont="1" applyBorder="1" applyAlignment="1">
      <alignment vertical="top" wrapText="1"/>
    </xf>
    <xf numFmtId="0" fontId="15" fillId="0" borderId="14" xfId="0" applyFont="1" applyBorder="1" applyAlignment="1">
      <alignment horizontal="center" vertical="top"/>
    </xf>
    <xf numFmtId="188" fontId="8" fillId="0" borderId="14" xfId="1" applyNumberFormat="1" applyFont="1" applyBorder="1" applyAlignment="1">
      <alignment vertical="top"/>
    </xf>
    <xf numFmtId="0" fontId="8" fillId="0" borderId="14" xfId="0" applyFont="1" applyBorder="1" applyAlignment="1">
      <alignment vertical="top" wrapText="1"/>
    </xf>
    <xf numFmtId="189" fontId="8" fillId="0" borderId="13" xfId="0" applyNumberFormat="1" applyFont="1" applyBorder="1"/>
    <xf numFmtId="0" fontId="7" fillId="7" borderId="4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189" fontId="7" fillId="4" borderId="1" xfId="1" applyNumberFormat="1" applyFont="1" applyFill="1" applyBorder="1" applyAlignment="1">
      <alignment horizontal="center" vertical="center"/>
    </xf>
    <xf numFmtId="189" fontId="7" fillId="4" borderId="8" xfId="1" applyNumberFormat="1" applyFont="1" applyFill="1" applyBorder="1" applyAlignment="1">
      <alignment horizontal="center" vertical="center"/>
    </xf>
    <xf numFmtId="189" fontId="7" fillId="3" borderId="1" xfId="1" applyNumberFormat="1" applyFont="1" applyFill="1" applyBorder="1" applyAlignment="1">
      <alignment horizontal="center" vertical="center"/>
    </xf>
    <xf numFmtId="189" fontId="7" fillId="3" borderId="8" xfId="1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658467</xdr:colOff>
      <xdr:row>8</xdr:row>
      <xdr:rowOff>446847</xdr:rowOff>
    </xdr:from>
    <xdr:ext cx="1850315" cy="898708"/>
    <xdr:sp macro="" textlink="">
      <xdr:nvSpPr>
        <xdr:cNvPr id="2" name="TextBox 1"/>
        <xdr:cNvSpPr txBox="1"/>
      </xdr:nvSpPr>
      <xdr:spPr>
        <a:xfrm>
          <a:off x="6323771" y="2881934"/>
          <a:ext cx="1850315" cy="8987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4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(ตัวอย่าง)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137292</xdr:colOff>
      <xdr:row>7</xdr:row>
      <xdr:rowOff>303487</xdr:rowOff>
    </xdr:from>
    <xdr:ext cx="1850315" cy="898708"/>
    <xdr:sp macro="" textlink="">
      <xdr:nvSpPr>
        <xdr:cNvPr id="2" name="TextBox 1"/>
        <xdr:cNvSpPr txBox="1"/>
      </xdr:nvSpPr>
      <xdr:spPr>
        <a:xfrm>
          <a:off x="3937767" y="3151462"/>
          <a:ext cx="1850315" cy="8987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4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(ตัวอย่าง)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7"/>
  <sheetViews>
    <sheetView tabSelected="1" zoomScale="115" zoomScaleNormal="11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13" sqref="I13"/>
    </sheetView>
  </sheetViews>
  <sheetFormatPr defaultRowHeight="21" x14ac:dyDescent="0.35"/>
  <cols>
    <col min="1" max="1" width="34.125" style="1" customWidth="1"/>
    <col min="2" max="2" width="5.375" style="48" bestFit="1" customWidth="1"/>
    <col min="3" max="3" width="8.75" style="48" customWidth="1"/>
    <col min="4" max="4" width="5.375" style="48" bestFit="1" customWidth="1"/>
    <col min="5" max="5" width="8.75" style="48" customWidth="1"/>
    <col min="6" max="6" width="5.375" style="48" bestFit="1" customWidth="1"/>
    <col min="7" max="7" width="6.625" style="48" bestFit="1" customWidth="1"/>
    <col min="8" max="9" width="9.75" style="58" bestFit="1" customWidth="1"/>
    <col min="10" max="10" width="10.25" style="1" bestFit="1" customWidth="1"/>
    <col min="11" max="11" width="7.5" style="1" bestFit="1" customWidth="1"/>
    <col min="12" max="12" width="11.75" style="1" bestFit="1" customWidth="1"/>
    <col min="13" max="13" width="13.75" style="1" bestFit="1" customWidth="1"/>
    <col min="14" max="14" width="5.375" style="48" bestFit="1" customWidth="1"/>
    <col min="15" max="15" width="6.625" style="48" bestFit="1" customWidth="1"/>
    <col min="16" max="16" width="9.75" style="58" bestFit="1" customWidth="1"/>
    <col min="17" max="17" width="8.875" style="58" bestFit="1" customWidth="1"/>
    <col min="18" max="18" width="10.25" style="1" bestFit="1" customWidth="1"/>
    <col min="19" max="19" width="7.5" style="1" bestFit="1" customWidth="1"/>
    <col min="20" max="20" width="11.75" style="1" bestFit="1" customWidth="1"/>
    <col min="21" max="21" width="13.75" style="1" bestFit="1" customWidth="1"/>
    <col min="22" max="22" width="5.375" style="1" bestFit="1" customWidth="1"/>
    <col min="23" max="23" width="6.625" style="1" bestFit="1" customWidth="1"/>
    <col min="24" max="24" width="9.75" style="1" bestFit="1" customWidth="1"/>
    <col min="25" max="25" width="6.75" style="1" bestFit="1" customWidth="1"/>
    <col min="26" max="26" width="10.25" style="1" bestFit="1" customWidth="1"/>
    <col min="27" max="27" width="5.75" style="1" bestFit="1" customWidth="1"/>
    <col min="28" max="28" width="11.75" style="1" bestFit="1" customWidth="1"/>
    <col min="29" max="29" width="13.75" style="1" bestFit="1" customWidth="1"/>
    <col min="30" max="30" width="5.375" style="1" bestFit="1" customWidth="1"/>
    <col min="31" max="31" width="6.625" style="1" bestFit="1" customWidth="1"/>
    <col min="32" max="32" width="9.75" style="1" bestFit="1" customWidth="1"/>
    <col min="33" max="33" width="6.75" style="1" bestFit="1" customWidth="1"/>
    <col min="34" max="34" width="10.25" style="1" bestFit="1" customWidth="1"/>
    <col min="35" max="35" width="5.75" style="1" bestFit="1" customWidth="1"/>
    <col min="36" max="36" width="11.75" style="1" bestFit="1" customWidth="1"/>
    <col min="37" max="37" width="13.75" style="1" bestFit="1" customWidth="1"/>
    <col min="38" max="38" width="5.375" style="1" bestFit="1" customWidth="1"/>
    <col min="39" max="39" width="6.625" style="1" bestFit="1" customWidth="1"/>
    <col min="40" max="40" width="9.75" style="1" bestFit="1" customWidth="1"/>
    <col min="41" max="41" width="6.75" style="1" bestFit="1" customWidth="1"/>
    <col min="42" max="42" width="10.25" style="1" bestFit="1" customWidth="1"/>
    <col min="43" max="43" width="5.75" style="1" bestFit="1" customWidth="1"/>
    <col min="44" max="44" width="11.75" style="1" bestFit="1" customWidth="1"/>
    <col min="45" max="45" width="13.75" style="1" bestFit="1" customWidth="1"/>
    <col min="46" max="16384" width="9" style="1"/>
  </cols>
  <sheetData>
    <row r="1" spans="1:45" s="7" customFormat="1" ht="23.25" x14ac:dyDescent="0.35">
      <c r="A1" s="2" t="s">
        <v>51</v>
      </c>
      <c r="B1" s="3"/>
      <c r="C1" s="3"/>
      <c r="D1" s="3"/>
      <c r="E1" s="3"/>
      <c r="F1" s="3"/>
      <c r="G1" s="3"/>
      <c r="H1" s="50"/>
      <c r="I1" s="50"/>
      <c r="J1" s="2"/>
      <c r="K1" s="2"/>
      <c r="L1" s="2"/>
      <c r="M1" s="2"/>
      <c r="N1" s="49"/>
      <c r="O1" s="49"/>
      <c r="P1" s="59"/>
      <c r="Q1" s="59"/>
    </row>
    <row r="2" spans="1:45" x14ac:dyDescent="0.35">
      <c r="A2" s="10" t="s">
        <v>33</v>
      </c>
      <c r="AS2" s="61" t="s">
        <v>36</v>
      </c>
    </row>
    <row r="3" spans="1:45" s="6" customFormat="1" x14ac:dyDescent="0.35">
      <c r="A3" s="119" t="s">
        <v>9</v>
      </c>
      <c r="B3" s="125" t="s">
        <v>8</v>
      </c>
      <c r="C3" s="126"/>
      <c r="D3" s="121" t="s">
        <v>39</v>
      </c>
      <c r="E3" s="122"/>
      <c r="F3" s="105" t="s">
        <v>21</v>
      </c>
      <c r="G3" s="106"/>
      <c r="H3" s="106"/>
      <c r="I3" s="106"/>
      <c r="J3" s="106"/>
      <c r="K3" s="106"/>
      <c r="L3" s="106"/>
      <c r="M3" s="107"/>
      <c r="N3" s="108" t="s">
        <v>16</v>
      </c>
      <c r="O3" s="109"/>
      <c r="P3" s="109"/>
      <c r="Q3" s="109"/>
      <c r="R3" s="109"/>
      <c r="S3" s="109"/>
      <c r="T3" s="109"/>
      <c r="U3" s="110"/>
      <c r="V3" s="100" t="s">
        <v>15</v>
      </c>
      <c r="W3" s="101"/>
      <c r="X3" s="101"/>
      <c r="Y3" s="101"/>
      <c r="Z3" s="101"/>
      <c r="AA3" s="101"/>
      <c r="AB3" s="101"/>
      <c r="AC3" s="102"/>
      <c r="AD3" s="95" t="s">
        <v>14</v>
      </c>
      <c r="AE3" s="96"/>
      <c r="AF3" s="96"/>
      <c r="AG3" s="96"/>
      <c r="AH3" s="96"/>
      <c r="AI3" s="96"/>
      <c r="AJ3" s="96"/>
      <c r="AK3" s="97"/>
      <c r="AL3" s="90" t="s">
        <v>13</v>
      </c>
      <c r="AM3" s="91"/>
      <c r="AN3" s="91"/>
      <c r="AO3" s="91"/>
      <c r="AP3" s="91"/>
      <c r="AQ3" s="91"/>
      <c r="AR3" s="91"/>
      <c r="AS3" s="92"/>
    </row>
    <row r="4" spans="1:45" s="6" customFormat="1" ht="24" customHeight="1" x14ac:dyDescent="0.35">
      <c r="A4" s="120"/>
      <c r="B4" s="127"/>
      <c r="C4" s="128"/>
      <c r="D4" s="123"/>
      <c r="E4" s="124"/>
      <c r="F4" s="117" t="s">
        <v>2</v>
      </c>
      <c r="G4" s="117" t="s">
        <v>3</v>
      </c>
      <c r="H4" s="115" t="s">
        <v>17</v>
      </c>
      <c r="I4" s="115" t="s">
        <v>18</v>
      </c>
      <c r="J4" s="106" t="s">
        <v>19</v>
      </c>
      <c r="K4" s="106"/>
      <c r="L4" s="107"/>
      <c r="M4" s="117" t="s">
        <v>20</v>
      </c>
      <c r="N4" s="111" t="s">
        <v>2</v>
      </c>
      <c r="O4" s="111" t="s">
        <v>3</v>
      </c>
      <c r="P4" s="113" t="s">
        <v>17</v>
      </c>
      <c r="Q4" s="113" t="s">
        <v>18</v>
      </c>
      <c r="R4" s="109" t="s">
        <v>19</v>
      </c>
      <c r="S4" s="109"/>
      <c r="T4" s="110"/>
      <c r="U4" s="111" t="s">
        <v>20</v>
      </c>
      <c r="V4" s="103" t="s">
        <v>2</v>
      </c>
      <c r="W4" s="103" t="s">
        <v>3</v>
      </c>
      <c r="X4" s="103" t="s">
        <v>17</v>
      </c>
      <c r="Y4" s="103" t="s">
        <v>18</v>
      </c>
      <c r="Z4" s="101" t="s">
        <v>19</v>
      </c>
      <c r="AA4" s="101"/>
      <c r="AB4" s="102"/>
      <c r="AC4" s="103" t="s">
        <v>20</v>
      </c>
      <c r="AD4" s="98" t="s">
        <v>2</v>
      </c>
      <c r="AE4" s="98" t="s">
        <v>3</v>
      </c>
      <c r="AF4" s="98" t="s">
        <v>17</v>
      </c>
      <c r="AG4" s="98" t="s">
        <v>18</v>
      </c>
      <c r="AH4" s="96" t="s">
        <v>19</v>
      </c>
      <c r="AI4" s="96"/>
      <c r="AJ4" s="97"/>
      <c r="AK4" s="98" t="s">
        <v>20</v>
      </c>
      <c r="AL4" s="93" t="s">
        <v>2</v>
      </c>
      <c r="AM4" s="93" t="s">
        <v>3</v>
      </c>
      <c r="AN4" s="93" t="s">
        <v>17</v>
      </c>
      <c r="AO4" s="93" t="s">
        <v>18</v>
      </c>
      <c r="AP4" s="91" t="s">
        <v>19</v>
      </c>
      <c r="AQ4" s="91"/>
      <c r="AR4" s="92"/>
      <c r="AS4" s="93" t="s">
        <v>20</v>
      </c>
    </row>
    <row r="5" spans="1:45" s="6" customFormat="1" x14ac:dyDescent="0.35">
      <c r="A5" s="4"/>
      <c r="B5" s="20" t="s">
        <v>2</v>
      </c>
      <c r="C5" s="21" t="s">
        <v>3</v>
      </c>
      <c r="D5" s="20" t="s">
        <v>2</v>
      </c>
      <c r="E5" s="21" t="s">
        <v>3</v>
      </c>
      <c r="F5" s="118"/>
      <c r="G5" s="118"/>
      <c r="H5" s="116"/>
      <c r="I5" s="116"/>
      <c r="J5" s="22" t="s">
        <v>7</v>
      </c>
      <c r="K5" s="23" t="s">
        <v>1</v>
      </c>
      <c r="L5" s="23" t="s">
        <v>6</v>
      </c>
      <c r="M5" s="118"/>
      <c r="N5" s="112"/>
      <c r="O5" s="112"/>
      <c r="P5" s="114"/>
      <c r="Q5" s="114"/>
      <c r="R5" s="24" t="s">
        <v>7</v>
      </c>
      <c r="S5" s="25" t="s">
        <v>1</v>
      </c>
      <c r="T5" s="25" t="s">
        <v>6</v>
      </c>
      <c r="U5" s="112"/>
      <c r="V5" s="104"/>
      <c r="W5" s="104"/>
      <c r="X5" s="104"/>
      <c r="Y5" s="104"/>
      <c r="Z5" s="26" t="s">
        <v>7</v>
      </c>
      <c r="AA5" s="27" t="s">
        <v>1</v>
      </c>
      <c r="AB5" s="27" t="s">
        <v>6</v>
      </c>
      <c r="AC5" s="104"/>
      <c r="AD5" s="99"/>
      <c r="AE5" s="99"/>
      <c r="AF5" s="99"/>
      <c r="AG5" s="99"/>
      <c r="AH5" s="28" t="s">
        <v>7</v>
      </c>
      <c r="AI5" s="29" t="s">
        <v>1</v>
      </c>
      <c r="AJ5" s="29" t="s">
        <v>6</v>
      </c>
      <c r="AK5" s="99"/>
      <c r="AL5" s="94"/>
      <c r="AM5" s="94"/>
      <c r="AN5" s="94"/>
      <c r="AO5" s="94"/>
      <c r="AP5" s="30" t="s">
        <v>7</v>
      </c>
      <c r="AQ5" s="31" t="s">
        <v>1</v>
      </c>
      <c r="AR5" s="31" t="s">
        <v>6</v>
      </c>
      <c r="AS5" s="94"/>
    </row>
    <row r="6" spans="1:45" s="10" customFormat="1" ht="19.5" thickBot="1" x14ac:dyDescent="0.35">
      <c r="A6" s="34" t="s">
        <v>4</v>
      </c>
      <c r="B6" s="41"/>
      <c r="C6" s="41"/>
      <c r="D6" s="41"/>
      <c r="E6" s="41"/>
      <c r="F6" s="41"/>
      <c r="G6" s="41"/>
      <c r="H6" s="51"/>
      <c r="I6" s="51">
        <f>+I7+I12</f>
        <v>17210800</v>
      </c>
      <c r="J6" s="51">
        <f t="shared" ref="J6:L6" si="0">+J7+J12</f>
        <v>0</v>
      </c>
      <c r="K6" s="51">
        <f t="shared" si="0"/>
        <v>460800</v>
      </c>
      <c r="L6" s="51">
        <f t="shared" si="0"/>
        <v>16750000</v>
      </c>
      <c r="M6" s="35"/>
      <c r="N6" s="41"/>
      <c r="O6" s="41"/>
      <c r="P6" s="51"/>
      <c r="Q6" s="51">
        <f t="shared" ref="Q6" si="1">+Q7+Q12</f>
        <v>1870000</v>
      </c>
      <c r="R6" s="51">
        <f t="shared" ref="R6" si="2">+R7+R12</f>
        <v>0</v>
      </c>
      <c r="S6" s="51">
        <f t="shared" ref="S6" si="3">+S7+S12</f>
        <v>120000</v>
      </c>
      <c r="T6" s="51">
        <f t="shared" ref="T6" si="4">+T7+T12</f>
        <v>1750000</v>
      </c>
      <c r="U6" s="35"/>
      <c r="V6" s="35"/>
      <c r="W6" s="35"/>
      <c r="X6" s="35"/>
      <c r="Y6" s="51">
        <f t="shared" ref="Y6" si="5">+Y7+Y12</f>
        <v>0</v>
      </c>
      <c r="Z6" s="51">
        <f t="shared" ref="Z6" si="6">+Z7+Z12</f>
        <v>0</v>
      </c>
      <c r="AA6" s="51">
        <f t="shared" ref="AA6" si="7">+AA7+AA12</f>
        <v>0</v>
      </c>
      <c r="AB6" s="51">
        <f t="shared" ref="AB6" si="8">+AB7+AB12</f>
        <v>0</v>
      </c>
      <c r="AC6" s="35"/>
      <c r="AD6" s="35"/>
      <c r="AE6" s="35"/>
      <c r="AF6" s="35"/>
      <c r="AG6" s="51">
        <f t="shared" ref="AG6" si="9">+AG7+AG12</f>
        <v>0</v>
      </c>
      <c r="AH6" s="51">
        <f t="shared" ref="AH6" si="10">+AH7+AH12</f>
        <v>0</v>
      </c>
      <c r="AI6" s="51">
        <f t="shared" ref="AI6" si="11">+AI7+AI12</f>
        <v>0</v>
      </c>
      <c r="AJ6" s="51">
        <f t="shared" ref="AJ6" si="12">+AJ7+AJ12</f>
        <v>0</v>
      </c>
      <c r="AK6" s="35"/>
      <c r="AL6" s="35"/>
      <c r="AM6" s="35"/>
      <c r="AN6" s="35"/>
      <c r="AO6" s="51">
        <f t="shared" ref="AO6" si="13">+AO7+AO12</f>
        <v>0</v>
      </c>
      <c r="AP6" s="51">
        <f t="shared" ref="AP6" si="14">+AP7+AP12</f>
        <v>0</v>
      </c>
      <c r="AQ6" s="51">
        <f t="shared" ref="AQ6" si="15">+AQ7+AQ12</f>
        <v>0</v>
      </c>
      <c r="AR6" s="51">
        <f t="shared" ref="AR6" si="16">+AR7+AR12</f>
        <v>0</v>
      </c>
      <c r="AS6" s="35"/>
    </row>
    <row r="7" spans="1:45" s="10" customFormat="1" ht="19.5" thickTop="1" x14ac:dyDescent="0.3">
      <c r="A7" s="32" t="s">
        <v>11</v>
      </c>
      <c r="B7" s="42"/>
      <c r="C7" s="42"/>
      <c r="D7" s="42"/>
      <c r="E7" s="42"/>
      <c r="F7" s="42"/>
      <c r="G7" s="42"/>
      <c r="H7" s="52"/>
      <c r="I7" s="53">
        <f>SUM(I8:I10)</f>
        <v>460800</v>
      </c>
      <c r="J7" s="53">
        <f t="shared" ref="J7" si="17">SUM(J8:J10)</f>
        <v>0</v>
      </c>
      <c r="K7" s="53">
        <f t="shared" ref="K7" si="18">SUM(K8:K10)</f>
        <v>460800</v>
      </c>
      <c r="L7" s="53">
        <f t="shared" ref="L7" si="19">SUM(L8:L10)</f>
        <v>0</v>
      </c>
      <c r="M7" s="33"/>
      <c r="N7" s="42"/>
      <c r="O7" s="42"/>
      <c r="P7" s="52"/>
      <c r="Q7" s="53">
        <f>SUM(Q8:Q10)</f>
        <v>120000</v>
      </c>
      <c r="R7" s="53">
        <f t="shared" ref="R7:R8" si="20">SUM(R8:R10)</f>
        <v>0</v>
      </c>
      <c r="S7" s="53">
        <f t="shared" ref="S7:S8" si="21">SUM(S8:S10)</f>
        <v>120000</v>
      </c>
      <c r="T7" s="53">
        <f t="shared" ref="T7:T8" si="22">SUM(T8:T10)</f>
        <v>0</v>
      </c>
      <c r="U7" s="33"/>
      <c r="V7" s="33"/>
      <c r="W7" s="33"/>
      <c r="X7" s="33"/>
      <c r="Y7" s="53">
        <f>SUM(Y8:Y10)</f>
        <v>0</v>
      </c>
      <c r="Z7" s="53">
        <f t="shared" ref="Z7:Z8" si="23">SUM(Z8:Z10)</f>
        <v>0</v>
      </c>
      <c r="AA7" s="53">
        <f t="shared" ref="AA7:AA8" si="24">SUM(AA8:AA10)</f>
        <v>0</v>
      </c>
      <c r="AB7" s="53">
        <f t="shared" ref="AB7:AB8" si="25">SUM(AB8:AB10)</f>
        <v>0</v>
      </c>
      <c r="AC7" s="33"/>
      <c r="AD7" s="33"/>
      <c r="AE7" s="33"/>
      <c r="AF7" s="33"/>
      <c r="AG7" s="53">
        <f>SUM(AG8:AG10)</f>
        <v>0</v>
      </c>
      <c r="AH7" s="53">
        <f t="shared" ref="AH7:AH8" si="26">SUM(AH8:AH10)</f>
        <v>0</v>
      </c>
      <c r="AI7" s="53">
        <f t="shared" ref="AI7:AI8" si="27">SUM(AI8:AI10)</f>
        <v>0</v>
      </c>
      <c r="AJ7" s="53">
        <f t="shared" ref="AJ7:AJ8" si="28">SUM(AJ8:AJ10)</f>
        <v>0</v>
      </c>
      <c r="AK7" s="33"/>
      <c r="AL7" s="33"/>
      <c r="AM7" s="33"/>
      <c r="AN7" s="33"/>
      <c r="AO7" s="53">
        <f>SUM(AO8:AO10)</f>
        <v>0</v>
      </c>
      <c r="AP7" s="53">
        <f t="shared" ref="AP7:AP8" si="29">SUM(AP8:AP10)</f>
        <v>0</v>
      </c>
      <c r="AQ7" s="53">
        <f t="shared" ref="AQ7:AQ8" si="30">SUM(AQ8:AQ10)</f>
        <v>0</v>
      </c>
      <c r="AR7" s="53">
        <f t="shared" ref="AR7:AR8" si="31">SUM(AR8:AR10)</f>
        <v>0</v>
      </c>
      <c r="AS7" s="33"/>
    </row>
    <row r="8" spans="1:45" s="10" customFormat="1" ht="18.75" x14ac:dyDescent="0.3">
      <c r="A8" s="8" t="s">
        <v>10</v>
      </c>
      <c r="B8" s="43"/>
      <c r="C8" s="43"/>
      <c r="D8" s="43"/>
      <c r="E8" s="43"/>
      <c r="F8" s="43"/>
      <c r="G8" s="43"/>
      <c r="H8" s="53"/>
      <c r="I8" s="53">
        <f>SUM(I9:I11)</f>
        <v>230400</v>
      </c>
      <c r="J8" s="53">
        <f t="shared" ref="J8" si="32">SUM(J9:J11)</f>
        <v>0</v>
      </c>
      <c r="K8" s="53">
        <f t="shared" ref="K8" si="33">SUM(K9:K11)</f>
        <v>230400</v>
      </c>
      <c r="L8" s="53">
        <f t="shared" ref="L8" si="34">SUM(L9:L11)</f>
        <v>0</v>
      </c>
      <c r="M8" s="9"/>
      <c r="N8" s="43"/>
      <c r="O8" s="43"/>
      <c r="P8" s="53"/>
      <c r="Q8" s="53">
        <f>SUM(Q9:Q11)</f>
        <v>60000</v>
      </c>
      <c r="R8" s="53">
        <f t="shared" si="20"/>
        <v>0</v>
      </c>
      <c r="S8" s="53">
        <f t="shared" si="21"/>
        <v>60000</v>
      </c>
      <c r="T8" s="53">
        <f t="shared" si="22"/>
        <v>0</v>
      </c>
      <c r="U8" s="9"/>
      <c r="V8" s="9"/>
      <c r="W8" s="9"/>
      <c r="X8" s="9"/>
      <c r="Y8" s="53">
        <f>SUM(Y9:Y11)</f>
        <v>0</v>
      </c>
      <c r="Z8" s="53">
        <f t="shared" si="23"/>
        <v>0</v>
      </c>
      <c r="AA8" s="53">
        <f t="shared" si="24"/>
        <v>0</v>
      </c>
      <c r="AB8" s="53">
        <f t="shared" si="25"/>
        <v>0</v>
      </c>
      <c r="AC8" s="9"/>
      <c r="AD8" s="9"/>
      <c r="AE8" s="9"/>
      <c r="AF8" s="9"/>
      <c r="AG8" s="53">
        <f>SUM(AG9:AG11)</f>
        <v>0</v>
      </c>
      <c r="AH8" s="53">
        <f t="shared" si="26"/>
        <v>0</v>
      </c>
      <c r="AI8" s="53">
        <f t="shared" si="27"/>
        <v>0</v>
      </c>
      <c r="AJ8" s="53">
        <f t="shared" si="28"/>
        <v>0</v>
      </c>
      <c r="AK8" s="9"/>
      <c r="AL8" s="9"/>
      <c r="AM8" s="9"/>
      <c r="AN8" s="9"/>
      <c r="AO8" s="53">
        <f>SUM(AO9:AO11)</f>
        <v>0</v>
      </c>
      <c r="AP8" s="53">
        <f t="shared" si="29"/>
        <v>0</v>
      </c>
      <c r="AQ8" s="53">
        <f t="shared" si="30"/>
        <v>0</v>
      </c>
      <c r="AR8" s="53">
        <f t="shared" si="31"/>
        <v>0</v>
      </c>
      <c r="AS8" s="9"/>
    </row>
    <row r="9" spans="1:45" s="67" customFormat="1" ht="105" x14ac:dyDescent="0.2">
      <c r="A9" s="62" t="s">
        <v>35</v>
      </c>
      <c r="B9" s="63">
        <v>30</v>
      </c>
      <c r="C9" s="63" t="s">
        <v>5</v>
      </c>
      <c r="D9" s="63">
        <f>+F9+N9+V9+AD9+AL9</f>
        <v>7</v>
      </c>
      <c r="E9" s="63" t="s">
        <v>5</v>
      </c>
      <c r="F9" s="63">
        <v>5</v>
      </c>
      <c r="G9" s="63" t="s">
        <v>5</v>
      </c>
      <c r="H9" s="64">
        <v>30000</v>
      </c>
      <c r="I9" s="64">
        <f>+F9*H9</f>
        <v>150000</v>
      </c>
      <c r="J9" s="62"/>
      <c r="K9" s="65">
        <f>+I9</f>
        <v>150000</v>
      </c>
      <c r="L9" s="62"/>
      <c r="M9" s="68" t="s">
        <v>37</v>
      </c>
      <c r="N9" s="63">
        <v>2</v>
      </c>
      <c r="O9" s="63" t="s">
        <v>5</v>
      </c>
      <c r="P9" s="64">
        <v>30000</v>
      </c>
      <c r="Q9" s="64">
        <f>+N9*P9</f>
        <v>60000</v>
      </c>
      <c r="R9" s="62"/>
      <c r="S9" s="65">
        <f>+Q9</f>
        <v>60000</v>
      </c>
      <c r="T9" s="62"/>
      <c r="U9" s="66" t="s">
        <v>38</v>
      </c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</row>
    <row r="10" spans="1:45" s="67" customFormat="1" ht="45" x14ac:dyDescent="0.2">
      <c r="A10" s="70" t="s">
        <v>40</v>
      </c>
      <c r="B10" s="71">
        <v>15</v>
      </c>
      <c r="C10" s="71" t="s">
        <v>5</v>
      </c>
      <c r="D10" s="63">
        <f>+F10+N10+V10+AD10+AL10</f>
        <v>2</v>
      </c>
      <c r="E10" s="71" t="s">
        <v>5</v>
      </c>
      <c r="F10" s="71">
        <v>2</v>
      </c>
      <c r="G10" s="71" t="s">
        <v>5</v>
      </c>
      <c r="H10" s="72">
        <v>40200</v>
      </c>
      <c r="I10" s="64">
        <f>+F10*H10</f>
        <v>80400</v>
      </c>
      <c r="J10" s="70"/>
      <c r="K10" s="73">
        <f>+I10</f>
        <v>80400</v>
      </c>
      <c r="L10" s="70"/>
      <c r="M10" s="68" t="s">
        <v>41</v>
      </c>
      <c r="N10" s="71"/>
      <c r="O10" s="71"/>
      <c r="P10" s="72"/>
      <c r="Q10" s="72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</row>
    <row r="11" spans="1:45" s="11" customFormat="1" ht="18.75" x14ac:dyDescent="0.3">
      <c r="A11" s="13"/>
      <c r="B11" s="45"/>
      <c r="C11" s="45"/>
      <c r="D11" s="45"/>
      <c r="E11" s="45"/>
      <c r="F11" s="45"/>
      <c r="G11" s="45"/>
      <c r="H11" s="55"/>
      <c r="I11" s="55"/>
      <c r="J11" s="13"/>
      <c r="K11" s="13"/>
      <c r="L11" s="13"/>
      <c r="M11" s="13"/>
      <c r="N11" s="45"/>
      <c r="O11" s="45"/>
      <c r="P11" s="55"/>
      <c r="Q11" s="55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</row>
    <row r="12" spans="1:45" s="10" customFormat="1" ht="18.75" x14ac:dyDescent="0.3">
      <c r="A12" s="8" t="s">
        <v>12</v>
      </c>
      <c r="B12" s="43"/>
      <c r="C12" s="43"/>
      <c r="D12" s="43"/>
      <c r="E12" s="43"/>
      <c r="F12" s="43"/>
      <c r="G12" s="43"/>
      <c r="H12" s="53"/>
      <c r="I12" s="53">
        <f>SUM(I13:I15)</f>
        <v>16750000</v>
      </c>
      <c r="J12" s="53">
        <f t="shared" ref="J12:L12" si="35">SUM(J13:J15)</f>
        <v>0</v>
      </c>
      <c r="K12" s="53">
        <f t="shared" si="35"/>
        <v>0</v>
      </c>
      <c r="L12" s="53">
        <f t="shared" si="35"/>
        <v>16750000</v>
      </c>
      <c r="M12" s="9"/>
      <c r="N12" s="43"/>
      <c r="O12" s="43"/>
      <c r="P12" s="53"/>
      <c r="Q12" s="53">
        <f>SUM(Q13:Q15)</f>
        <v>1750000</v>
      </c>
      <c r="R12" s="53">
        <f t="shared" ref="R12" si="36">SUM(R13:R15)</f>
        <v>0</v>
      </c>
      <c r="S12" s="53">
        <f t="shared" ref="S12" si="37">SUM(S13:S15)</f>
        <v>0</v>
      </c>
      <c r="T12" s="53">
        <f t="shared" ref="T12" si="38">SUM(T13:T15)</f>
        <v>1750000</v>
      </c>
      <c r="U12" s="9"/>
      <c r="V12" s="9"/>
      <c r="W12" s="9"/>
      <c r="X12" s="9"/>
      <c r="Y12" s="53">
        <f>SUM(Y13:Y15)</f>
        <v>0</v>
      </c>
      <c r="Z12" s="53">
        <f t="shared" ref="Z12" si="39">SUM(Z13:Z15)</f>
        <v>0</v>
      </c>
      <c r="AA12" s="53">
        <f t="shared" ref="AA12" si="40">SUM(AA13:AA15)</f>
        <v>0</v>
      </c>
      <c r="AB12" s="53">
        <f t="shared" ref="AB12" si="41">SUM(AB13:AB15)</f>
        <v>0</v>
      </c>
      <c r="AC12" s="9"/>
      <c r="AD12" s="9"/>
      <c r="AE12" s="9"/>
      <c r="AF12" s="9"/>
      <c r="AG12" s="53">
        <f>SUM(AG13:AG15)</f>
        <v>0</v>
      </c>
      <c r="AH12" s="53">
        <f t="shared" ref="AH12" si="42">SUM(AH13:AH15)</f>
        <v>0</v>
      </c>
      <c r="AI12" s="53">
        <f t="shared" ref="AI12" si="43">SUM(AI13:AI15)</f>
        <v>0</v>
      </c>
      <c r="AJ12" s="53">
        <f t="shared" ref="AJ12" si="44">SUM(AJ13:AJ15)</f>
        <v>0</v>
      </c>
      <c r="AK12" s="9"/>
      <c r="AL12" s="9"/>
      <c r="AM12" s="9"/>
      <c r="AN12" s="9"/>
      <c r="AO12" s="53">
        <f>SUM(AO13:AO15)</f>
        <v>0</v>
      </c>
      <c r="AP12" s="53">
        <f t="shared" ref="AP12" si="45">SUM(AP13:AP15)</f>
        <v>0</v>
      </c>
      <c r="AQ12" s="53">
        <f t="shared" ref="AQ12" si="46">SUM(AQ13:AQ15)</f>
        <v>0</v>
      </c>
      <c r="AR12" s="53">
        <f t="shared" ref="AR12" si="47">SUM(AR13:AR15)</f>
        <v>0</v>
      </c>
      <c r="AS12" s="9"/>
    </row>
    <row r="13" spans="1:45" s="11" customFormat="1" ht="18.75" x14ac:dyDescent="0.3">
      <c r="A13" s="14" t="s">
        <v>47</v>
      </c>
      <c r="B13" s="46">
        <v>4</v>
      </c>
      <c r="C13" s="46" t="s">
        <v>49</v>
      </c>
      <c r="D13" s="63">
        <f>+F13+N13+V13+AD13+AL13</f>
        <v>5</v>
      </c>
      <c r="E13" s="46" t="s">
        <v>49</v>
      </c>
      <c r="F13" s="46">
        <v>5</v>
      </c>
      <c r="G13" s="46" t="s">
        <v>49</v>
      </c>
      <c r="H13" s="56">
        <v>3000000</v>
      </c>
      <c r="I13" s="64">
        <f>+F13*H13</f>
        <v>15000000</v>
      </c>
      <c r="J13" s="14"/>
      <c r="K13" s="14"/>
      <c r="L13" s="89">
        <f>+I13</f>
        <v>15000000</v>
      </c>
      <c r="M13" s="14"/>
      <c r="N13" s="46"/>
      <c r="O13" s="46"/>
      <c r="P13" s="56"/>
      <c r="Q13" s="56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</row>
    <row r="14" spans="1:45" s="11" customFormat="1" ht="18.75" x14ac:dyDescent="0.3">
      <c r="A14" s="12" t="s">
        <v>48</v>
      </c>
      <c r="B14" s="44">
        <v>8</v>
      </c>
      <c r="C14" s="44" t="s">
        <v>49</v>
      </c>
      <c r="D14" s="63">
        <f>+F14+N14+V14+AD14+AL14</f>
        <v>10</v>
      </c>
      <c r="E14" s="44" t="s">
        <v>49</v>
      </c>
      <c r="F14" s="44">
        <v>5</v>
      </c>
      <c r="G14" s="44" t="s">
        <v>49</v>
      </c>
      <c r="H14" s="54">
        <v>350000</v>
      </c>
      <c r="I14" s="64">
        <f>+F14*H14</f>
        <v>1750000</v>
      </c>
      <c r="J14" s="12"/>
      <c r="K14" s="12"/>
      <c r="L14" s="69">
        <f>+I14</f>
        <v>1750000</v>
      </c>
      <c r="M14" s="12"/>
      <c r="N14" s="44">
        <v>5</v>
      </c>
      <c r="O14" s="44" t="s">
        <v>49</v>
      </c>
      <c r="P14" s="54">
        <v>350000</v>
      </c>
      <c r="Q14" s="64">
        <f>+N14*P14</f>
        <v>1750000</v>
      </c>
      <c r="R14" s="12"/>
      <c r="S14" s="65"/>
      <c r="T14" s="69">
        <f>+Q14</f>
        <v>1750000</v>
      </c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</row>
    <row r="15" spans="1:45" s="11" customFormat="1" ht="18.75" x14ac:dyDescent="0.3">
      <c r="A15" s="15"/>
      <c r="B15" s="47"/>
      <c r="C15" s="47"/>
      <c r="D15" s="47"/>
      <c r="E15" s="47"/>
      <c r="F15" s="47"/>
      <c r="G15" s="47"/>
      <c r="H15" s="57"/>
      <c r="I15" s="57"/>
      <c r="J15" s="15"/>
      <c r="K15" s="15"/>
      <c r="L15" s="15"/>
      <c r="M15" s="15"/>
      <c r="N15" s="47"/>
      <c r="O15" s="47"/>
      <c r="P15" s="57"/>
      <c r="Q15" s="57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</row>
    <row r="16" spans="1:45" x14ac:dyDescent="0.35">
      <c r="A16" s="6" t="s">
        <v>0</v>
      </c>
    </row>
    <row r="17" spans="1:1" x14ac:dyDescent="0.35">
      <c r="A17" s="40" t="s">
        <v>34</v>
      </c>
    </row>
  </sheetData>
  <mergeCells count="38">
    <mergeCell ref="A3:A4"/>
    <mergeCell ref="D3:E4"/>
    <mergeCell ref="B3:C4"/>
    <mergeCell ref="F3:M3"/>
    <mergeCell ref="N3:U3"/>
    <mergeCell ref="O4:O5"/>
    <mergeCell ref="P4:P5"/>
    <mergeCell ref="Q4:Q5"/>
    <mergeCell ref="R4:T4"/>
    <mergeCell ref="U4:U5"/>
    <mergeCell ref="I4:I5"/>
    <mergeCell ref="H4:H5"/>
    <mergeCell ref="G4:G5"/>
    <mergeCell ref="F4:F5"/>
    <mergeCell ref="M4:M5"/>
    <mergeCell ref="N4:N5"/>
    <mergeCell ref="J4:L4"/>
    <mergeCell ref="V3:AC3"/>
    <mergeCell ref="V4:V5"/>
    <mergeCell ref="W4:W5"/>
    <mergeCell ref="X4:X5"/>
    <mergeCell ref="Y4:Y5"/>
    <mergeCell ref="Z4:AB4"/>
    <mergeCell ref="AC4:AC5"/>
    <mergeCell ref="AD3:AK3"/>
    <mergeCell ref="AD4:AD5"/>
    <mergeCell ref="AE4:AE5"/>
    <mergeCell ref="AF4:AF5"/>
    <mergeCell ref="AG4:AG5"/>
    <mergeCell ref="AH4:AJ4"/>
    <mergeCell ref="AK4:AK5"/>
    <mergeCell ref="AL3:AS3"/>
    <mergeCell ref="AL4:AL5"/>
    <mergeCell ref="AM4:AM5"/>
    <mergeCell ref="AN4:AN5"/>
    <mergeCell ref="AO4:AO5"/>
    <mergeCell ref="AP4:AR4"/>
    <mergeCell ref="AS4:AS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115" zoomScaleNormal="115" workbookViewId="0">
      <selection activeCell="M7" sqref="M7"/>
    </sheetView>
  </sheetViews>
  <sheetFormatPr defaultRowHeight="15" x14ac:dyDescent="0.25"/>
  <cols>
    <col min="1" max="1" width="4.125" style="5" customWidth="1"/>
    <col min="2" max="2" width="31" style="5" customWidth="1"/>
    <col min="3" max="3" width="4.375" style="5" customWidth="1"/>
    <col min="4" max="4" width="5" style="5" customWidth="1"/>
    <col min="5" max="5" width="5.375" style="5" bestFit="1" customWidth="1"/>
    <col min="6" max="6" width="6.125" style="5" customWidth="1"/>
    <col min="7" max="7" width="8.875" style="5" customWidth="1"/>
    <col min="8" max="8" width="6.625" style="5" bestFit="1" customWidth="1"/>
    <col min="9" max="10" width="7.5" style="5" bestFit="1" customWidth="1"/>
    <col min="11" max="12" width="5.75" style="5" customWidth="1"/>
    <col min="13" max="13" width="8.5" style="5" customWidth="1"/>
    <col min="14" max="14" width="23.125" style="5" customWidth="1"/>
    <col min="15" max="16384" width="9" style="5"/>
  </cols>
  <sheetData>
    <row r="1" spans="1:14" ht="23.25" x14ac:dyDescent="0.35">
      <c r="A1" s="134" t="s">
        <v>50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4" ht="18.75" x14ac:dyDescent="0.3">
      <c r="A2" s="10" t="s">
        <v>33</v>
      </c>
      <c r="B2" s="11"/>
      <c r="C2" s="11"/>
      <c r="D2" s="11"/>
      <c r="E2" s="11"/>
      <c r="F2" s="11"/>
      <c r="G2" s="11"/>
      <c r="H2" s="11"/>
      <c r="I2" s="11"/>
      <c r="J2" s="16"/>
      <c r="K2" s="16"/>
      <c r="L2" s="16"/>
      <c r="M2" s="11"/>
      <c r="N2" s="16"/>
    </row>
    <row r="3" spans="1:14" ht="15.75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61" t="s">
        <v>32</v>
      </c>
    </row>
    <row r="4" spans="1:14" s="16" customFormat="1" ht="15.75" x14ac:dyDescent="0.25">
      <c r="A4" s="135" t="s">
        <v>22</v>
      </c>
      <c r="B4" s="137" t="s">
        <v>23</v>
      </c>
      <c r="C4" s="138" t="s">
        <v>2</v>
      </c>
      <c r="D4" s="129" t="s">
        <v>3</v>
      </c>
      <c r="E4" s="131" t="s">
        <v>27</v>
      </c>
      <c r="F4" s="132"/>
      <c r="G4" s="135" t="s">
        <v>29</v>
      </c>
      <c r="H4" s="137" t="s">
        <v>24</v>
      </c>
      <c r="I4" s="137"/>
      <c r="J4" s="137"/>
      <c r="K4" s="137"/>
      <c r="L4" s="137"/>
      <c r="M4" s="133" t="s">
        <v>42</v>
      </c>
      <c r="N4" s="135" t="s">
        <v>25</v>
      </c>
    </row>
    <row r="5" spans="1:14" s="16" customFormat="1" ht="51.75" customHeight="1" x14ac:dyDescent="0.25">
      <c r="A5" s="136"/>
      <c r="B5" s="137"/>
      <c r="C5" s="139"/>
      <c r="D5" s="130"/>
      <c r="E5" s="75" t="s">
        <v>26</v>
      </c>
      <c r="F5" s="76" t="s">
        <v>28</v>
      </c>
      <c r="G5" s="136"/>
      <c r="H5" s="77">
        <v>2563</v>
      </c>
      <c r="I5" s="77">
        <v>2564</v>
      </c>
      <c r="J5" s="77">
        <v>2565</v>
      </c>
      <c r="K5" s="77">
        <v>2566</v>
      </c>
      <c r="L5" s="77">
        <v>2567</v>
      </c>
      <c r="M5" s="133"/>
      <c r="N5" s="136"/>
    </row>
    <row r="6" spans="1:14" s="16" customFormat="1" ht="16.5" thickBot="1" x14ac:dyDescent="0.3">
      <c r="A6" s="78"/>
      <c r="B6" s="79" t="s">
        <v>4</v>
      </c>
      <c r="C6" s="79"/>
      <c r="D6" s="80"/>
      <c r="E6" s="81"/>
      <c r="F6" s="78"/>
      <c r="G6" s="78"/>
      <c r="H6" s="82">
        <f>SUM(H7:H14)</f>
        <v>5</v>
      </c>
      <c r="I6" s="82">
        <f t="shared" ref="I6:M6" si="0">SUM(I7:I14)</f>
        <v>10.5</v>
      </c>
      <c r="J6" s="82">
        <f t="shared" si="0"/>
        <v>10</v>
      </c>
      <c r="K6" s="82">
        <f t="shared" si="0"/>
        <v>0</v>
      </c>
      <c r="L6" s="82">
        <f t="shared" si="0"/>
        <v>0</v>
      </c>
      <c r="M6" s="82">
        <f>SUM(M7:M14)</f>
        <v>25.5</v>
      </c>
      <c r="N6" s="78"/>
    </row>
    <row r="7" spans="1:14" s="67" customFormat="1" ht="38.25" thickTop="1" x14ac:dyDescent="0.2">
      <c r="A7" s="63">
        <v>1</v>
      </c>
      <c r="B7" s="62" t="s">
        <v>45</v>
      </c>
      <c r="C7" s="63">
        <v>1</v>
      </c>
      <c r="D7" s="63" t="s">
        <v>30</v>
      </c>
      <c r="E7" s="83" t="s">
        <v>31</v>
      </c>
      <c r="F7" s="83"/>
      <c r="G7" s="83"/>
      <c r="H7" s="84"/>
      <c r="I7" s="84">
        <v>0.5</v>
      </c>
      <c r="J7" s="84"/>
      <c r="K7" s="84"/>
      <c r="L7" s="84"/>
      <c r="M7" s="84">
        <f>SUM(H7:L7)</f>
        <v>0.5</v>
      </c>
      <c r="N7" s="85" t="s">
        <v>46</v>
      </c>
    </row>
    <row r="8" spans="1:14" s="67" customFormat="1" ht="37.5" x14ac:dyDescent="0.2">
      <c r="A8" s="71">
        <v>2</v>
      </c>
      <c r="B8" s="70" t="s">
        <v>43</v>
      </c>
      <c r="C8" s="71">
        <v>1</v>
      </c>
      <c r="D8" s="71" t="s">
        <v>30</v>
      </c>
      <c r="E8" s="86"/>
      <c r="F8" s="86"/>
      <c r="G8" s="86" t="s">
        <v>31</v>
      </c>
      <c r="H8" s="87">
        <v>5</v>
      </c>
      <c r="I8" s="87">
        <v>10</v>
      </c>
      <c r="J8" s="87">
        <v>10</v>
      </c>
      <c r="K8" s="87"/>
      <c r="L8" s="87"/>
      <c r="M8" s="87">
        <f>SUM(H8:L8)</f>
        <v>25</v>
      </c>
      <c r="N8" s="88" t="s">
        <v>44</v>
      </c>
    </row>
    <row r="9" spans="1:14" s="11" customFormat="1" ht="18.75" x14ac:dyDescent="0.3">
      <c r="A9" s="44"/>
      <c r="B9" s="12"/>
      <c r="C9" s="44"/>
      <c r="D9" s="44"/>
      <c r="E9" s="74"/>
      <c r="F9" s="74"/>
      <c r="G9" s="74"/>
      <c r="H9" s="60"/>
      <c r="I9" s="60"/>
      <c r="J9" s="60"/>
      <c r="K9" s="60"/>
      <c r="L9" s="60"/>
      <c r="M9" s="60"/>
      <c r="N9" s="12"/>
    </row>
    <row r="10" spans="1:14" s="11" customFormat="1" ht="18.75" x14ac:dyDescent="0.3">
      <c r="A10" s="44"/>
      <c r="B10" s="12"/>
      <c r="C10" s="44"/>
      <c r="D10" s="44"/>
      <c r="E10" s="74"/>
      <c r="F10" s="74"/>
      <c r="G10" s="74"/>
      <c r="H10" s="60"/>
      <c r="I10" s="60"/>
      <c r="J10" s="60"/>
      <c r="K10" s="60"/>
      <c r="L10" s="60"/>
      <c r="M10" s="60"/>
      <c r="N10" s="12"/>
    </row>
    <row r="11" spans="1:14" s="11" customFormat="1" ht="18.75" x14ac:dyDescent="0.3">
      <c r="A11" s="44"/>
      <c r="B11" s="12"/>
      <c r="C11" s="44"/>
      <c r="D11" s="44"/>
      <c r="E11" s="74"/>
      <c r="F11" s="74"/>
      <c r="G11" s="74"/>
      <c r="H11" s="60"/>
      <c r="I11" s="60"/>
      <c r="J11" s="60"/>
      <c r="K11" s="60"/>
      <c r="L11" s="60"/>
      <c r="M11" s="60"/>
      <c r="N11" s="12"/>
    </row>
    <row r="12" spans="1:14" s="11" customFormat="1" ht="18.75" x14ac:dyDescent="0.3">
      <c r="A12" s="44"/>
      <c r="B12" s="12"/>
      <c r="C12" s="44"/>
      <c r="D12" s="44"/>
      <c r="E12" s="74"/>
      <c r="F12" s="74"/>
      <c r="G12" s="74"/>
      <c r="H12" s="60"/>
      <c r="I12" s="60"/>
      <c r="J12" s="60"/>
      <c r="K12" s="60"/>
      <c r="L12" s="60"/>
      <c r="M12" s="60"/>
      <c r="N12" s="12"/>
    </row>
    <row r="13" spans="1:14" s="11" customFormat="1" ht="18.75" x14ac:dyDescent="0.3">
      <c r="A13" s="44"/>
      <c r="B13" s="12"/>
      <c r="C13" s="44"/>
      <c r="D13" s="44"/>
      <c r="E13" s="74"/>
      <c r="F13" s="74"/>
      <c r="G13" s="74"/>
      <c r="H13" s="60"/>
      <c r="I13" s="60"/>
      <c r="J13" s="60"/>
      <c r="K13" s="60"/>
      <c r="L13" s="60"/>
      <c r="M13" s="60"/>
      <c r="N13" s="12"/>
    </row>
    <row r="14" spans="1:14" ht="15.75" x14ac:dyDescent="0.25">
      <c r="A14" s="36"/>
      <c r="B14" s="37"/>
      <c r="C14" s="36"/>
      <c r="D14" s="36"/>
      <c r="E14" s="38"/>
      <c r="F14" s="38"/>
      <c r="G14" s="38"/>
      <c r="H14" s="39"/>
      <c r="I14" s="39"/>
      <c r="J14" s="39"/>
      <c r="K14" s="39"/>
      <c r="L14" s="39"/>
      <c r="M14" s="39"/>
      <c r="N14" s="37"/>
    </row>
    <row r="16" spans="1:14" ht="21" x14ac:dyDescent="0.35">
      <c r="A16" s="17"/>
      <c r="B16" s="18"/>
      <c r="C16" s="18"/>
      <c r="D16" s="18"/>
      <c r="E16" s="18"/>
      <c r="F16" s="18"/>
      <c r="G16" s="18"/>
      <c r="M16" s="18"/>
    </row>
    <row r="17" spans="1:13" ht="21" x14ac:dyDescent="0.35">
      <c r="A17" s="18"/>
      <c r="B17" s="18"/>
      <c r="C17" s="18"/>
      <c r="D17" s="18"/>
      <c r="E17" s="18"/>
      <c r="F17" s="18"/>
      <c r="G17" s="18"/>
      <c r="M17" s="18"/>
    </row>
    <row r="18" spans="1:13" ht="21" x14ac:dyDescent="0.35">
      <c r="A18" s="18"/>
      <c r="B18" s="18"/>
      <c r="C18" s="18"/>
      <c r="D18" s="18"/>
      <c r="E18" s="18"/>
      <c r="F18" s="18"/>
      <c r="G18" s="18"/>
      <c r="M18" s="18"/>
    </row>
    <row r="19" spans="1:13" ht="21" x14ac:dyDescent="0.35">
      <c r="A19" s="18"/>
      <c r="B19" s="18"/>
      <c r="C19" s="18"/>
      <c r="D19" s="18"/>
      <c r="E19" s="18"/>
      <c r="F19" s="18"/>
      <c r="G19" s="18"/>
      <c r="M19" s="18"/>
    </row>
    <row r="20" spans="1:13" x14ac:dyDescent="0.25">
      <c r="A20" s="19"/>
      <c r="B20" s="19"/>
      <c r="C20" s="19"/>
      <c r="D20" s="19"/>
      <c r="E20" s="19"/>
    </row>
  </sheetData>
  <mergeCells count="10">
    <mergeCell ref="D4:D5"/>
    <mergeCell ref="E4:F4"/>
    <mergeCell ref="M4:M5"/>
    <mergeCell ref="A1:N1"/>
    <mergeCell ref="A4:A5"/>
    <mergeCell ref="B4:B5"/>
    <mergeCell ref="C4:C5"/>
    <mergeCell ref="G4:G5"/>
    <mergeCell ref="H4:L4"/>
    <mergeCell ref="N4:N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แผนครุภัณฑ์63-67</vt:lpstr>
      <vt:lpstr>แผนสิ่งก่อสร้าง63-67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PNU</cp:lastModifiedBy>
  <dcterms:created xsi:type="dcterms:W3CDTF">2018-10-12T02:57:08Z</dcterms:created>
  <dcterms:modified xsi:type="dcterms:W3CDTF">2018-10-12T04:34:42Z</dcterms:modified>
</cp:coreProperties>
</file>